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69\1 výzva\"/>
    </mc:Choice>
  </mc:AlternateContent>
  <xr:revisionPtr revIDLastSave="0" documentId="13_ncr:1_{C681453B-F030-4BEA-9BEA-A35C8AAB37FE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9" i="1" l="1"/>
  <c r="T9" i="1"/>
  <c r="P9" i="1"/>
  <c r="P7" i="1" l="1"/>
  <c r="Q12" i="1" l="1"/>
  <c r="S7" i="1" l="1"/>
  <c r="R12" i="1" s="1"/>
  <c r="T7" i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<sst xmlns="http://schemas.openxmlformats.org/spreadsheetml/2006/main" count="52" uniqueCount="43">
  <si>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</si>
  <si>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</si>
  <si>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</si>
  <si>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</si>
  <si>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</si>
  <si>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</si>
  <si>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</si>
  <si>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</si>
  <si>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</si>
  <si>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</si>
  <si>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</si>
  <si>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</si>
  <si>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</si>
  <si>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</si>
  <si>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</si>
  <si>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</si>
  <si>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</si>
  <si>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</si>
  <si>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</si>
  <si>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</si>
  <si>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</si>
  <si>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</si>
  <si>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</si>
  <si>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</si>
  <si>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</si>
  <si>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</si>
  <si>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</si>
  <si>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</si>
  <si>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</si>
  <si>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</si>
  <si>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</si>
  <si>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</si>
  <si>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</si>
  <si>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069 - 2021 </t>
  </si>
  <si>
    <t>Technická 8, 
301 00 Plzeň,
Fakulta aplikovaných věd -
Katedra informatiky a výpočetní techniky,
místnost UN 358</t>
  </si>
  <si>
    <t>Záruka na celou sestavu (PC včetně disku i monitoru) min. 60 měsíců, servis  NBD on site</t>
  </si>
  <si>
    <t>Záruka na celou sestavu (PC včetně disku i monitor) min. 60 měsíců, servis  NBD on site</t>
  </si>
  <si>
    <t>Pracovní stanice s monitorem, včetně klávesnice a myši</t>
  </si>
  <si>
    <t>64bitový procesor v sestavě minimálně s výkonem 12 500 bodů dle www.cpubenchmark.net, minimálně 6 jader.
Operační paměť typu DDR4 minimálně 16GB.
SSD disk o kapacitě minimálně 1TB (využívající rozhraní SATA 6 Gb/s či M.2 slot) + rotační disk o kapacitě minimálně 1TB, min. rychlost otáčení 7200rpm.
Síťová karta s rychlostí minimálně 1Gbit/s (při vyšší zpětná kompatibilita 1Gbit/s) s podporou PXE.
USB-C 3.1 gen 1, nebo lepší.
Celkově minimálně 4x USB 3.x + minimálně 1x USB-C + minimálně 2x USB 2.0.
V přední části case přístupné z předchozích uvedených portů minimálně: 2x USB 3.x.
Case typu tower nesmí být plombovaná a musí umožňovat beznástrojové otevření.
Existence ovladačů pro OS Windows 10 (64 bit).
Existence ovladačů pro OS Linux.
Podpora prostřednictvím internetu musí umožňovat stahování ovladačů a manuálu z internetu adresně pro konkrétní zadaný typ (sériové číslo) zařízení.
Součástí sestavy je klávesnice CZ a optická myš.
PC umožní současné připojení a obsluhu 2 monitorů, resp. 1x monitor, 1x HDMI datový projektor.
Podpora bootování z USB.
Operační systém: Windows 10 Pro 64 bit s českou lokalizací - OS Windows požadujeme z důvodu kompatibility s interními aplikacemi ZČU (Stag, Magion,...).
Monitor:
Velikost úhlopříčky minimálně 24", rozlišení 1920x1200, typ panelu MVA, IPS nebo obdobná technologie pozorovacími úhly alespoň 175° 
vodorovně i svisle.
Konektory pro připojení monitoru minimálně 1 port HDMI, 1 port DisplayPort, 1 port DVI, 1 port VGA.
Balení obsahuje kabel pro digitální propojení PC a monitoru.</t>
  </si>
  <si>
    <t>64bitový procesor v sestavě minimálně s výkonem 12 500 bodů dle www.cpubenchmark.net, minimálně 6 jader.
Operační paměť typu DDR4 minimálně 32GB.
SSD disk o kapacitě minimálně 1TB (využívající rozhraní SATA 6 Gb/s či M.2 slot).
Síťová karta s rychlostí minimálně 1Gbit/s (při vyšší zpětná kompatibilita 1Gbit/s) s podporou PXE.
USB-C 3.1 gen 1, nebo lepší.
Celkově minimálně 4x USB 3.x + minimálně 1x USB-C + minimálně 2x USB 2.0.
V přední části case přístupné z předchozích uvedených portů minimálně: 2x USB 3.x.
Case typu tower nesmí být plombovaná a musí umožňovat beznástrojové otevření.
Existence ovladačů pro OS Windows 10 (64 bit).
Existence ovladačů pro OS Linux.
Podpora prostřednictvím internetu musí umožňovat stahování ovladačů a manuálu z internetu adresně pro konkrétní zadaný typ (sériové číslo) zařízení.
Součástí sestavy je klávesnice CZ a optická myš.
PC umožní současné připojení a obsluhu 2 monitorů, resp. 1x monitor, 1x HDMI datový projektor.
Podpora bootování z USB.
Monitor:
Velikost úhlopříčky minimálně 24", rozlišení 1920x1200, typ panelu MVA, IPS nebo obdobná technologie pozorovacími úhly alespoň 175° vodorovně i svisle.
Konektory pro připojení monitoru minimálně 1 port HDMI, 1 port DisplayPort, 1 port DVI, 1 port VGA.
Balení obsahuje kabel pro digitální propojení PC a monitoru.</t>
  </si>
  <si>
    <t>Grafický notebook</t>
  </si>
  <si>
    <t>Ing. Ladislav Pešička,
Tel.: 603 787 040,
37763 2469</t>
  </si>
  <si>
    <t>Výkon procesoru v notebooku minimálně 21 000 bodů dle https://www.cpubenchmark.net.
Paměť RAM typu DDR4 (nebo lepší) s minimální kapacitou 16GB.
Pevný disk SSD s minimální kapacitou 1000GB.
Display s minimálním rozlišením 2560×1600 a uhlopříčkou 15 - 16", technologie IPS, MVA, nebo jejich deriváty (Ne TN); obnovovací frekvence minimálně 144Hz.
Dedikovaná grafická karta s minimálně 8GB paměti DDR6; podpora minimálně CUDA 7 + ray-tracing.
Webkamera integrovaná s minimálním rozlišením 720p.
Gigabitový port pro LAN, Wifi 802.11ax; Bluetooth.
Podsvícená klávesnice s numerickou částí.
Minimálně 3x USB-A ve verzi 3.x a 3x USB-C; HDMI 2.1.
Svítivost displeje minimálně 500 nitů.
Kapacita baterie minimálně 80Wh.
Hmotnost maximálně 3kg.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</si>
</sst>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10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18" xfId="0" applyFont="1" applyFill="1" applyBorder="1" applyAlignment="1" applyProtection="1">
      <alignment horizontal="left" vertical="center" wrapText="1" indent="1"/>
      <protection locked="0"/>
    </xf>
    <xf numFmtId="0" fontId="9" fillId="4" borderId="18" xfId="0" applyFont="1" applyFill="1" applyBorder="1" applyAlignment="1" applyProtection="1">
      <alignment horizontal="center" vertical="center" wrapText="1"/>
      <protection locked="0"/>
    </xf>
    <xf numFmtId="0" fontId="9" fillId="4" borderId="15" xfId="0" applyFont="1" applyFill="1" applyBorder="1" applyAlignment="1" applyProtection="1">
      <alignment horizontal="lef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95250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95250</xdr:colOff>
      <xdr:row>77</xdr:row>
      <xdr:rowOff>22413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58608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136709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57487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17029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54457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58609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135596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168755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1" zoomScaleNormal="51" workbookViewId="0">
      <selection activeCell="M2" sqref="M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29.441406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2.44140625" style="5" customWidth="1"/>
    <col min="13" max="13" width="24.33203125" style="5" customWidth="1"/>
    <col min="14" max="14" width="40.88671875" style="4" customWidth="1"/>
    <col min="15" max="15" width="31.88671875" style="4" customWidth="1"/>
    <col min="16" max="16" width="19.332031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98" t="s">
        <v>33</v>
      </c>
      <c r="C1" s="99"/>
      <c r="D1" s="99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96" t="s">
        <v>2</v>
      </c>
      <c r="H5" s="97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22</v>
      </c>
      <c r="V6" s="41" t="s">
        <v>23</v>
      </c>
    </row>
    <row r="7" spans="1:22" ht="363.75" customHeight="1" thickTop="1" x14ac:dyDescent="0.3">
      <c r="A7" s="20"/>
      <c r="B7" s="48">
        <v>1</v>
      </c>
      <c r="C7" s="76" t="s">
        <v>37</v>
      </c>
      <c r="D7" s="49">
        <v>13</v>
      </c>
      <c r="E7" s="50" t="s">
        <v>31</v>
      </c>
      <c r="F7" s="75" t="s">
        <v>39</v>
      </c>
      <c r="G7" s="102"/>
      <c r="H7" s="102"/>
      <c r="I7" s="100" t="s">
        <v>26</v>
      </c>
      <c r="J7" s="94" t="s">
        <v>27</v>
      </c>
      <c r="K7" s="94"/>
      <c r="L7" s="73" t="s">
        <v>35</v>
      </c>
      <c r="M7" s="92" t="s">
        <v>41</v>
      </c>
      <c r="N7" s="92" t="s">
        <v>34</v>
      </c>
      <c r="O7" s="51">
        <v>65</v>
      </c>
      <c r="P7" s="52">
        <f>D7*Q7</f>
        <v>325000</v>
      </c>
      <c r="Q7" s="53">
        <v>25000</v>
      </c>
      <c r="R7" s="106"/>
      <c r="S7" s="54">
        <f>D7*R7</f>
        <v>0</v>
      </c>
      <c r="T7" s="55" t="str">
        <f t="shared" ref="T7" si="0">IF(ISNUMBER(R7), IF(R7&gt;Q7,"NEVYHOVUJE","VYHOVUJE")," ")</f>
        <v xml:space="preserve"> </v>
      </c>
      <c r="U7" s="94"/>
      <c r="V7" s="50" t="s">
        <v>11</v>
      </c>
    </row>
    <row r="8" spans="1:22" ht="409.6" customHeight="1" thickBot="1" x14ac:dyDescent="0.35">
      <c r="A8" s="20"/>
      <c r="B8" s="65">
        <v>2</v>
      </c>
      <c r="C8" s="78" t="s">
        <v>37</v>
      </c>
      <c r="D8" s="66">
        <v>4</v>
      </c>
      <c r="E8" s="67" t="s">
        <v>31</v>
      </c>
      <c r="F8" s="77" t="s">
        <v>38</v>
      </c>
      <c r="G8" s="103"/>
      <c r="H8" s="104"/>
      <c r="I8" s="101"/>
      <c r="J8" s="95"/>
      <c r="K8" s="95"/>
      <c r="L8" s="74" t="s">
        <v>36</v>
      </c>
      <c r="M8" s="93"/>
      <c r="N8" s="93"/>
      <c r="O8" s="68">
        <v>65</v>
      </c>
      <c r="P8" s="69">
        <f>D8*Q8</f>
        <v>98000</v>
      </c>
      <c r="Q8" s="70">
        <v>24500</v>
      </c>
      <c r="R8" s="107"/>
      <c r="S8" s="71">
        <f>D8*R8</f>
        <v>0</v>
      </c>
      <c r="T8" s="72" t="str">
        <f t="shared" ref="T8" si="1">IF(ISNUMBER(R8), IF(R8&gt;Q8,"NEVYHOVUJE","VYHOVUJE")," ")</f>
        <v xml:space="preserve"> </v>
      </c>
      <c r="U8" s="95"/>
      <c r="V8" s="67" t="s">
        <v>11</v>
      </c>
    </row>
    <row r="9" spans="1:22" ht="249" customHeight="1" thickBot="1" x14ac:dyDescent="0.35">
      <c r="A9" s="20"/>
      <c r="B9" s="57">
        <v>3</v>
      </c>
      <c r="C9" s="79" t="s">
        <v>40</v>
      </c>
      <c r="D9" s="58">
        <v>1</v>
      </c>
      <c r="E9" s="56" t="s">
        <v>31</v>
      </c>
      <c r="F9" s="81" t="s">
        <v>42</v>
      </c>
      <c r="G9" s="105"/>
      <c r="H9" s="104"/>
      <c r="I9" s="79" t="s">
        <v>26</v>
      </c>
      <c r="J9" s="56" t="s">
        <v>27</v>
      </c>
      <c r="K9" s="56"/>
      <c r="L9" s="59"/>
      <c r="M9" s="80" t="s">
        <v>41</v>
      </c>
      <c r="N9" s="80" t="s">
        <v>34</v>
      </c>
      <c r="O9" s="60">
        <v>90</v>
      </c>
      <c r="P9" s="61">
        <f>D9*Q9</f>
        <v>41000</v>
      </c>
      <c r="Q9" s="62">
        <v>41000</v>
      </c>
      <c r="R9" s="108"/>
      <c r="S9" s="63">
        <f>D9*R9</f>
        <v>0</v>
      </c>
      <c r="T9" s="64" t="str">
        <f t="shared" ref="T9" si="2">IF(ISNUMBER(R9), IF(R9&gt;Q9,"NEVYHOVUJE","VYHOVUJE")," ")</f>
        <v xml:space="preserve"> </v>
      </c>
      <c r="U9" s="56"/>
      <c r="V9" s="56" t="s">
        <v>12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88" t="s">
        <v>30</v>
      </c>
      <c r="C11" s="88"/>
      <c r="D11" s="88"/>
      <c r="E11" s="88"/>
      <c r="F11" s="88"/>
      <c r="G11" s="88"/>
      <c r="H11" s="88"/>
      <c r="I11" s="88"/>
      <c r="J11" s="21"/>
      <c r="K11" s="21"/>
      <c r="L11" s="7"/>
      <c r="M11" s="7"/>
      <c r="N11" s="7"/>
      <c r="O11" s="22"/>
      <c r="P11" s="22"/>
      <c r="Q11" s="23" t="s">
        <v>9</v>
      </c>
      <c r="R11" s="89" t="s">
        <v>10</v>
      </c>
      <c r="S11" s="90"/>
      <c r="T11" s="91"/>
      <c r="U11" s="24"/>
      <c r="V11" s="25"/>
    </row>
    <row r="12" spans="1:22" ht="43.2" customHeight="1" thickTop="1" thickBot="1" x14ac:dyDescent="0.35">
      <c r="B12" s="84" t="s">
        <v>29</v>
      </c>
      <c r="C12" s="84"/>
      <c r="D12" s="84"/>
      <c r="E12" s="84"/>
      <c r="F12" s="84"/>
      <c r="G12" s="84"/>
      <c r="I12" s="26"/>
      <c r="L12" s="9"/>
      <c r="M12" s="9"/>
      <c r="N12" s="9"/>
      <c r="O12" s="27"/>
      <c r="P12" s="27"/>
      <c r="Q12" s="28">
        <f>SUM(P7:P9)</f>
        <v>464000</v>
      </c>
      <c r="R12" s="85">
        <f>SUM(S7:S9)</f>
        <v>0</v>
      </c>
      <c r="S12" s="86"/>
      <c r="T12" s="87"/>
    </row>
    <row r="13" spans="1:22" ht="15" thickTop="1" x14ac:dyDescent="0.3">
      <c r="H13" s="8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82"/>
      <c r="H14" s="8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82"/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DYAdsmUyhyjmHTa1JEvfW4bgubd7VU7T5qPbPYNBH1Ist1wYo3HI5toUJmyepWwK7/Mqg+40t10abBqXLyUX/g==" saltValue="0PHqWOyaIn6JEKD27q0sCg==" spinCount="100000" sheet="1" objects="1" scenarios="1"/>
  <mergeCells count="12">
    <mergeCell ref="G5:H5"/>
    <mergeCell ref="B1:D1"/>
    <mergeCell ref="I7:I8"/>
    <mergeCell ref="J7:J8"/>
    <mergeCell ref="K7:K8"/>
    <mergeCell ref="B12:G12"/>
    <mergeCell ref="R12:T12"/>
    <mergeCell ref="B11:I11"/>
    <mergeCell ref="R11:T11"/>
    <mergeCell ref="M7:M8"/>
    <mergeCell ref="N7:N8"/>
    <mergeCell ref="U7:U8"/>
  </mergeCells>
  <conditionalFormatting sqref="D7:D9 B7:B9">
    <cfRule type="containsBlanks" dxfId="11" priority="56">
      <formula>LEN(TRIM(B7))=0</formula>
    </cfRule>
  </conditionalFormatting>
  <conditionalFormatting sqref="B7:B9">
    <cfRule type="cellIs" dxfId="10" priority="53" operator="greaterThanOrEqual">
      <formula>1</formula>
    </cfRule>
  </conditionalFormatting>
  <conditionalFormatting sqref="T7:T9">
    <cfRule type="cellIs" dxfId="9" priority="40" operator="equal">
      <formula>"VYHOVUJE"</formula>
    </cfRule>
  </conditionalFormatting>
  <conditionalFormatting sqref="T7:T9">
    <cfRule type="cellIs" dxfId="8" priority="39" operator="equal">
      <formula>"NEVYHOVUJE"</formula>
    </cfRule>
  </conditionalFormatting>
  <conditionalFormatting sqref="G7:H8 R7:R9 G9">
    <cfRule type="containsBlanks" dxfId="7" priority="33">
      <formula>LEN(TRIM(G7))=0</formula>
    </cfRule>
  </conditionalFormatting>
  <conditionalFormatting sqref="G7:H8 R7:R9 G9">
    <cfRule type="notContainsBlanks" dxfId="6" priority="31">
      <formula>LEN(TRIM(G7))&gt;0</formula>
    </cfRule>
  </conditionalFormatting>
  <conditionalFormatting sqref="G7:H8 G9 R7:R9">
    <cfRule type="notContainsBlanks" dxfId="5" priority="30">
      <formula>LEN(TRIM(G7))&gt;0</formula>
    </cfRule>
  </conditionalFormatting>
  <conditionalFormatting sqref="G7:H8 G9">
    <cfRule type="notContainsBlanks" dxfId="4" priority="29">
      <formula>LEN(TRIM(G7))&gt;0</formula>
    </cfRule>
  </conditionalFormatting>
  <conditionalFormatting sqref="H9">
    <cfRule type="containsBlanks" dxfId="3" priority="4">
      <formula>LEN(TRIM(H9))=0</formula>
    </cfRule>
  </conditionalFormatting>
  <conditionalFormatting sqref="H9">
    <cfRule type="notContainsBlanks" dxfId="2" priority="3">
      <formula>LEN(TRIM(H9))&gt;0</formula>
    </cfRule>
  </conditionalFormatting>
  <conditionalFormatting sqref="H9">
    <cfRule type="notContainsBlanks" dxfId="1" priority="2">
      <formula>LEN(TRIM(H9))&gt;0</formula>
    </cfRule>
  </conditionalFormatting>
  <conditionalFormatting sqref="H9">
    <cfRule type="notContainsBlanks" dxfId="0" priority="1">
      <formula>LEN(TRIM(H9))&gt;0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9" xr:uid="{F732B0C2-473B-47EE-8DB1-97EC2F6ECFAF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2021-06-22T08:52:03Z</dcterms:modified>
</cp:coreProperties>
</file>